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<sst xmlns="http://schemas.openxmlformats.org/spreadsheetml/2006/main" count="7" uniqueCount="7">
  <si>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</t>
  </si>
  <si>
    <t>2026年度来安县事业单位公开招聘专业测试人员名单</t>
  </si>
  <si>
    <t>序号</t>
  </si>
  <si>
    <t>岗位代码</t>
  </si>
  <si>
    <t>准考证号</t>
  </si>
  <si>
    <t>笔试成绩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</si>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</sst>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tabSelected="1" workbookViewId="0">
      <selection activeCell="I8" sqref="I8"/>
    </sheetView>
  </sheetViews>
  <sheetFormatPr defaultColWidth="12.75" defaultRowHeight="28" customHeight="1" outlineLevelCol="4"/>
  <cols>
    <col min="1" max="1" width="9.5" customWidth="1"/>
    <col min="2" max="2" width="16.25" customWidth="1"/>
    <col min="3" max="3" width="22.25" customWidth="1"/>
    <col min="4" max="4" width="14.875" customWidth="1"/>
    <col min="5" max="5" width="15.5" customWidth="1"/>
    <col min="6" max="16384" width="12.75" customWidth="1"/>
  </cols>
  <sheetData>
    <row r="1" customHeight="1" spans="1:5">
      <c r="A1" s="1" t="s">
        <v>0</v>
      </c>
    </row>
    <row r="2" customHeight="1" spans="1:5">
      <c r="A2" s="2" t="s">
        <v>1</v>
      </c>
      <c r="B2" s="3"/>
      <c r="C2" s="3"/>
      <c r="D2" s="3"/>
      <c r="E2" s="3"/>
    </row>
    <row r="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1:5">
      <c r="A4" s="5">
        <v>1</v>
      </c>
      <c r="B4" s="6" t="str">
        <f t="shared" ref="B4:B6" si="0">"2026201"</f>
        <v>2026201</v>
      </c>
      <c r="C4" s="6" t="str">
        <f>"202620300202"</f>
        <v>202620300202</v>
      </c>
      <c r="D4" s="6">
        <v>80.3</v>
      </c>
      <c r="E4" s="5"/>
    </row>
    <row r="5" customHeight="1" spans="1:5">
      <c r="A5" s="5">
        <v>2</v>
      </c>
      <c r="B5" s="6" t="str">
        <f t="shared" si="0"/>
        <v>2026201</v>
      </c>
      <c r="C5" s="6" t="str">
        <f>"202620300214"</f>
        <v>202620300214</v>
      </c>
      <c r="D5" s="6">
        <v>80.3</v>
      </c>
      <c r="E5" s="5"/>
    </row>
    <row r="6" customHeight="1" spans="1:5">
      <c r="A6" s="5">
        <v>3</v>
      </c>
      <c r="B6" s="6" t="str">
        <f t="shared" si="0"/>
        <v>2026201</v>
      </c>
      <c r="C6" s="6" t="str">
        <f>"202620300125"</f>
        <v>202620300125</v>
      </c>
      <c r="D6" s="6">
        <v>75.9</v>
      </c>
      <c r="E6" s="5"/>
    </row>
    <row r="7" customHeight="1" spans="1:5">
      <c r="A7" s="5">
        <v>4</v>
      </c>
      <c r="B7" s="6" t="str">
        <f t="shared" ref="B7:B9" si="1">"2026202"</f>
        <v>2026202</v>
      </c>
      <c r="C7" s="6" t="str">
        <f>"202620300328"</f>
        <v>202620300328</v>
      </c>
      <c r="D7" s="6">
        <v>87.4</v>
      </c>
      <c r="E7" s="5"/>
    </row>
    <row r="8" customHeight="1" spans="1:5">
      <c r="A8" s="5">
        <v>5</v>
      </c>
      <c r="B8" s="6" t="str">
        <f t="shared" si="1"/>
        <v>2026202</v>
      </c>
      <c r="C8" s="6" t="str">
        <f>"202620300514"</f>
        <v>202620300514</v>
      </c>
      <c r="D8" s="6">
        <v>87.1</v>
      </c>
      <c r="E8" s="5"/>
    </row>
    <row r="9" customHeight="1" spans="1:5">
      <c r="A9" s="5">
        <v>6</v>
      </c>
      <c r="B9" s="6" t="str">
        <f t="shared" si="1"/>
        <v>2026202</v>
      </c>
      <c r="C9" s="6" t="str">
        <f>"202620300410"</f>
        <v>202620300410</v>
      </c>
      <c r="D9" s="6">
        <v>83.7</v>
      </c>
      <c r="E9" s="5"/>
    </row>
    <row r="10" customHeight="1" spans="1:5">
      <c r="A10" s="5">
        <v>7</v>
      </c>
      <c r="B10" s="6" t="str">
        <f t="shared" ref="B10:B12" si="2">"2026203"</f>
        <v>2026203</v>
      </c>
      <c r="C10" s="6" t="str">
        <f>"202620300706"</f>
        <v>202620300706</v>
      </c>
      <c r="D10" s="6">
        <v>79.9</v>
      </c>
      <c r="E10" s="5"/>
    </row>
    <row r="11" customHeight="1" spans="1:5">
      <c r="A11" s="5">
        <v>8</v>
      </c>
      <c r="B11" s="6" t="str">
        <f t="shared" si="2"/>
        <v>2026203</v>
      </c>
      <c r="C11" s="6" t="str">
        <f>"202620300623"</f>
        <v>202620300623</v>
      </c>
      <c r="D11" s="6">
        <v>74.1</v>
      </c>
      <c r="E11" s="5"/>
    </row>
    <row r="12" customHeight="1" spans="1:5">
      <c r="A12" s="5">
        <v>9</v>
      </c>
      <c r="B12" s="6" t="str">
        <f t="shared" si="2"/>
        <v>2026203</v>
      </c>
      <c r="C12" s="6" t="str">
        <f>"202620300621"</f>
        <v>202620300621</v>
      </c>
      <c r="D12" s="6">
        <v>73.4</v>
      </c>
      <c r="E12" s="5"/>
    </row>
    <row r="13" customHeight="1" spans="1:5">
      <c r="A13" s="5">
        <v>10</v>
      </c>
      <c r="B13" s="6" t="str">
        <f t="shared" ref="B13:B15" si="3">"2026204"</f>
        <v>2026204</v>
      </c>
      <c r="C13" s="6" t="str">
        <f>"202620300816"</f>
        <v>202620300816</v>
      </c>
      <c r="D13" s="6">
        <v>87</v>
      </c>
      <c r="E13" s="5"/>
    </row>
    <row r="14" customHeight="1" spans="1:5">
      <c r="A14" s="5">
        <v>11</v>
      </c>
      <c r="B14" s="6" t="str">
        <f t="shared" si="3"/>
        <v>2026204</v>
      </c>
      <c r="C14" s="6" t="str">
        <f>"202620300903"</f>
        <v>202620300903</v>
      </c>
      <c r="D14" s="6">
        <v>86.1</v>
      </c>
      <c r="E14" s="5"/>
    </row>
    <row r="15" customHeight="1" spans="1:5">
      <c r="A15" s="5">
        <v>12</v>
      </c>
      <c r="B15" s="6" t="str">
        <f t="shared" si="3"/>
        <v>2026204</v>
      </c>
      <c r="C15" s="6" t="str">
        <f>"202620300824"</f>
        <v>202620300824</v>
      </c>
      <c r="D15" s="6">
        <v>83.2</v>
      </c>
      <c r="E15" s="5"/>
    </row>
    <row r="16" customHeight="1" spans="1:5">
      <c r="A16" s="5">
        <v>13</v>
      </c>
      <c r="B16" s="6" t="str">
        <f t="shared" ref="B16:B18" si="4">"2026205"</f>
        <v>2026205</v>
      </c>
      <c r="C16" s="6" t="str">
        <f>"202620301021"</f>
        <v>202620301021</v>
      </c>
      <c r="D16" s="6">
        <v>85.9</v>
      </c>
      <c r="E16" s="5"/>
    </row>
    <row r="17" customHeight="1" spans="1:5">
      <c r="A17" s="5">
        <v>14</v>
      </c>
      <c r="B17" s="6" t="str">
        <f t="shared" si="4"/>
        <v>2026205</v>
      </c>
      <c r="C17" s="6" t="str">
        <f>"202620300929"</f>
        <v>202620300929</v>
      </c>
      <c r="D17" s="6">
        <v>79.4</v>
      </c>
      <c r="E17" s="5"/>
    </row>
    <row r="18" customHeight="1" spans="1:5">
      <c r="A18" s="5">
        <v>15</v>
      </c>
      <c r="B18" s="6" t="str">
        <f t="shared" si="4"/>
        <v>2026205</v>
      </c>
      <c r="C18" s="6" t="str">
        <f>"202620301019"</f>
        <v>202620301019</v>
      </c>
      <c r="D18" s="6">
        <v>79</v>
      </c>
      <c r="E18" s="5"/>
    </row>
    <row r="19" customHeight="1" spans="1:5">
      <c r="A19" s="5">
        <v>16</v>
      </c>
      <c r="B19" s="6" t="str">
        <f t="shared" ref="B19:B21" si="5">"2026206"</f>
        <v>2026206</v>
      </c>
      <c r="C19" s="6" t="str">
        <f>"202620301119"</f>
        <v>202620301119</v>
      </c>
      <c r="D19" s="6">
        <v>83.6</v>
      </c>
      <c r="E19" s="5"/>
    </row>
    <row r="20" customHeight="1" spans="1:5">
      <c r="A20" s="5">
        <v>17</v>
      </c>
      <c r="B20" s="6" t="str">
        <f t="shared" si="5"/>
        <v>2026206</v>
      </c>
      <c r="C20" s="6" t="str">
        <f>"202620301312"</f>
        <v>202620301312</v>
      </c>
      <c r="D20" s="6">
        <v>83.4</v>
      </c>
      <c r="E20" s="5"/>
    </row>
    <row r="21" customHeight="1" spans="1:5">
      <c r="A21" s="5">
        <v>18</v>
      </c>
      <c r="B21" s="6" t="str">
        <f t="shared" si="5"/>
        <v>2026206</v>
      </c>
      <c r="C21" s="6" t="str">
        <f>"202620301218"</f>
        <v>202620301218</v>
      </c>
      <c r="D21" s="6">
        <v>81.6</v>
      </c>
      <c r="E21" s="5"/>
    </row>
    <row r="22" customHeight="1" spans="1:5">
      <c r="A22" s="5">
        <v>19</v>
      </c>
      <c r="B22" s="6" t="str">
        <f t="shared" ref="B22:B24" si="6">"2026207"</f>
        <v>2026207</v>
      </c>
      <c r="C22" s="6" t="str">
        <f>"202620301422"</f>
        <v>202620301422</v>
      </c>
      <c r="D22" s="6">
        <v>81.4</v>
      </c>
      <c r="E22" s="5"/>
    </row>
    <row r="23" customHeight="1" spans="1:5">
      <c r="A23" s="5">
        <v>20</v>
      </c>
      <c r="B23" s="6" t="str">
        <f t="shared" si="6"/>
        <v>2026207</v>
      </c>
      <c r="C23" s="6" t="str">
        <f>"202620301512"</f>
        <v>202620301512</v>
      </c>
      <c r="D23" s="6">
        <v>79</v>
      </c>
      <c r="E23" s="5"/>
    </row>
    <row r="24" customHeight="1" spans="1:5">
      <c r="A24" s="5">
        <v>21</v>
      </c>
      <c r="B24" s="6" t="str">
        <f t="shared" si="6"/>
        <v>2026207</v>
      </c>
      <c r="C24" s="6" t="str">
        <f>"202620301417"</f>
        <v>202620301417</v>
      </c>
      <c r="D24" s="6">
        <v>78.1</v>
      </c>
      <c r="E24" s="5"/>
    </row>
    <row r="25" customHeight="1" spans="1:5">
      <c r="A25" s="5">
        <v>22</v>
      </c>
      <c r="B25" s="6" t="str">
        <f t="shared" ref="B25:B28" si="7">"2026208"</f>
        <v>2026208</v>
      </c>
      <c r="C25" s="6" t="str">
        <f>"202620301611"</f>
        <v>202620301611</v>
      </c>
      <c r="D25" s="6">
        <v>80.5</v>
      </c>
      <c r="E25" s="5"/>
    </row>
    <row r="26" customHeight="1" spans="1:5">
      <c r="A26" s="5">
        <v>23</v>
      </c>
      <c r="B26" s="6" t="str">
        <f t="shared" si="7"/>
        <v>2026208</v>
      </c>
      <c r="C26" s="6" t="str">
        <f>"202620301603"</f>
        <v>202620301603</v>
      </c>
      <c r="D26" s="6">
        <v>78.5</v>
      </c>
      <c r="E26" s="5"/>
    </row>
    <row r="27" customHeight="1" spans="1:5">
      <c r="A27" s="5">
        <v>24</v>
      </c>
      <c r="B27" s="6" t="str">
        <f t="shared" si="7"/>
        <v>2026208</v>
      </c>
      <c r="C27" s="6" t="str">
        <f>"202620301614"</f>
        <v>202620301614</v>
      </c>
      <c r="D27" s="6">
        <v>76.9</v>
      </c>
      <c r="E27" s="5"/>
    </row>
    <row r="28" customHeight="1" spans="1:5">
      <c r="A28" s="5">
        <v>25</v>
      </c>
      <c r="B28" s="6" t="str">
        <f t="shared" si="7"/>
        <v>2026208</v>
      </c>
      <c r="C28" s="6" t="str">
        <f>"202620301619"</f>
        <v>202620301619</v>
      </c>
      <c r="D28" s="6">
        <v>76.9</v>
      </c>
      <c r="E28" s="5"/>
    </row>
    <row r="29" customHeight="1" spans="1:5">
      <c r="A29" s="5">
        <v>26</v>
      </c>
      <c r="B29" s="6" t="str">
        <f t="shared" ref="B29:B31" si="8">"2026209"</f>
        <v>2026209</v>
      </c>
      <c r="C29" s="6" t="str">
        <f>"202620301724"</f>
        <v>202620301724</v>
      </c>
      <c r="D29" s="6">
        <v>86.5</v>
      </c>
      <c r="E29" s="5"/>
    </row>
    <row r="30" customHeight="1" spans="1:5">
      <c r="A30" s="5">
        <v>27</v>
      </c>
      <c r="B30" s="6" t="str">
        <f t="shared" si="8"/>
        <v>2026209</v>
      </c>
      <c r="C30" s="6" t="str">
        <f>"202620301801"</f>
        <v>202620301801</v>
      </c>
      <c r="D30" s="6">
        <v>78.4</v>
      </c>
      <c r="E30" s="5"/>
    </row>
    <row r="31" customHeight="1" spans="1:5">
      <c r="A31" s="5">
        <v>28</v>
      </c>
      <c r="B31" s="6" t="str">
        <f t="shared" si="8"/>
        <v>2026209</v>
      </c>
      <c r="C31" s="6" t="str">
        <f>"202620301805"</f>
        <v>202620301805</v>
      </c>
      <c r="D31" s="6">
        <v>77.9</v>
      </c>
      <c r="E31" s="5"/>
    </row>
    <row r="32" customHeight="1" spans="1:5">
      <c r="A32" s="5">
        <v>29</v>
      </c>
      <c r="B32" s="6" t="str">
        <f t="shared" ref="B32:B34" si="9">"2026210"</f>
        <v>2026210</v>
      </c>
      <c r="C32" s="6" t="str">
        <f>"202620301812"</f>
        <v>202620301812</v>
      </c>
      <c r="D32" s="6">
        <v>82.5</v>
      </c>
      <c r="E32" s="5"/>
    </row>
    <row r="33" customHeight="1" spans="1:5">
      <c r="A33" s="5">
        <v>30</v>
      </c>
      <c r="B33" s="6" t="str">
        <f t="shared" si="9"/>
        <v>2026210</v>
      </c>
      <c r="C33" s="6" t="str">
        <f>"202620301925"</f>
        <v>202620301925</v>
      </c>
      <c r="D33" s="6">
        <v>82.5</v>
      </c>
      <c r="E33" s="5"/>
    </row>
    <row r="34" customHeight="1" spans="1:5">
      <c r="A34" s="5">
        <v>31</v>
      </c>
      <c r="B34" s="6" t="str">
        <f t="shared" si="9"/>
        <v>2026210</v>
      </c>
      <c r="C34" s="6" t="str">
        <f>"202620301809"</f>
        <v>202620301809</v>
      </c>
      <c r="D34" s="6">
        <v>80.5</v>
      </c>
      <c r="E34" s="5"/>
    </row>
    <row r="35" customHeight="1" spans="1:5">
      <c r="A35" s="5">
        <v>32</v>
      </c>
      <c r="B35" s="6" t="str">
        <f t="shared" ref="B35:B37" si="10">"2026211"</f>
        <v>2026211</v>
      </c>
      <c r="C35" s="6" t="str">
        <f>"202620302130"</f>
        <v>202620302130</v>
      </c>
      <c r="D35" s="6">
        <v>81.4</v>
      </c>
      <c r="E35" s="5"/>
    </row>
    <row r="36" customHeight="1" spans="1:5">
      <c r="A36" s="5">
        <v>33</v>
      </c>
      <c r="B36" s="6" t="str">
        <f t="shared" si="10"/>
        <v>2026211</v>
      </c>
      <c r="C36" s="6" t="str">
        <f>"202620302205"</f>
        <v>202620302205</v>
      </c>
      <c r="D36" s="6">
        <v>79</v>
      </c>
      <c r="E36" s="5"/>
    </row>
    <row r="37" customHeight="1" spans="1:5">
      <c r="A37" s="5">
        <v>34</v>
      </c>
      <c r="B37" s="6" t="str">
        <f t="shared" si="10"/>
        <v>2026211</v>
      </c>
      <c r="C37" s="6" t="str">
        <f>"202620302111"</f>
        <v>202620302111</v>
      </c>
      <c r="D37" s="6">
        <v>78.8</v>
      </c>
      <c r="E37" s="5"/>
    </row>
    <row r="38" customHeight="1" spans="1:5">
      <c r="A38" s="5">
        <v>35</v>
      </c>
      <c r="B38" s="6" t="str">
        <f t="shared" ref="B38:B40" si="11">"2026212"</f>
        <v>2026212</v>
      </c>
      <c r="C38" s="6" t="str">
        <f>"202620302212"</f>
        <v>202620302212</v>
      </c>
      <c r="D38" s="6">
        <v>82.2</v>
      </c>
      <c r="E38" s="5"/>
    </row>
    <row r="39" customHeight="1" spans="1:5">
      <c r="A39" s="5">
        <v>36</v>
      </c>
      <c r="B39" s="6" t="str">
        <f t="shared" si="11"/>
        <v>2026212</v>
      </c>
      <c r="C39" s="6" t="str">
        <f>"202620302426"</f>
        <v>202620302426</v>
      </c>
      <c r="D39" s="6">
        <v>79.5</v>
      </c>
      <c r="E39" s="5"/>
    </row>
    <row r="40" customHeight="1" spans="1:5">
      <c r="A40" s="5">
        <v>37</v>
      </c>
      <c r="B40" s="6" t="str">
        <f t="shared" si="11"/>
        <v>2026212</v>
      </c>
      <c r="C40" s="6" t="str">
        <f>"202620302404"</f>
        <v>202620302404</v>
      </c>
      <c r="D40" s="6">
        <v>76.9</v>
      </c>
      <c r="E40" s="5"/>
    </row>
    <row r="41" customHeight="1" spans="1:5">
      <c r="A41" s="5">
        <v>38</v>
      </c>
      <c r="B41" s="6" t="str">
        <f t="shared" ref="B41:B46" si="12">"2026213"</f>
        <v>2026213</v>
      </c>
      <c r="C41" s="6" t="str">
        <f>"202620302514"</f>
        <v>202620302514</v>
      </c>
      <c r="D41" s="6">
        <v>84.1</v>
      </c>
      <c r="E41" s="5"/>
    </row>
    <row r="42" customHeight="1" spans="1:5">
      <c r="A42" s="5">
        <v>39</v>
      </c>
      <c r="B42" s="6" t="str">
        <f t="shared" si="12"/>
        <v>2026213</v>
      </c>
      <c r="C42" s="6" t="str">
        <f>"202620302521"</f>
        <v>202620302521</v>
      </c>
      <c r="D42" s="6">
        <v>83.9</v>
      </c>
      <c r="E42" s="5"/>
    </row>
    <row r="43" customHeight="1" spans="1:5">
      <c r="A43" s="5">
        <v>40</v>
      </c>
      <c r="B43" s="6" t="str">
        <f t="shared" si="12"/>
        <v>2026213</v>
      </c>
      <c r="C43" s="6" t="str">
        <f>"202620302527"</f>
        <v>202620302527</v>
      </c>
      <c r="D43" s="6">
        <v>77.8</v>
      </c>
      <c r="E43" s="5"/>
    </row>
    <row r="44" customHeight="1" spans="1:5">
      <c r="A44" s="5">
        <v>41</v>
      </c>
      <c r="B44" s="6" t="str">
        <f t="shared" si="12"/>
        <v>2026213</v>
      </c>
      <c r="C44" s="6" t="str">
        <f>"202620302508"</f>
        <v>202620302508</v>
      </c>
      <c r="D44" s="6">
        <v>74.1</v>
      </c>
      <c r="E44" s="5"/>
    </row>
    <row r="45" customHeight="1" spans="1:5">
      <c r="A45" s="5">
        <v>42</v>
      </c>
      <c r="B45" s="6" t="str">
        <f t="shared" si="12"/>
        <v>2026213</v>
      </c>
      <c r="C45" s="6" t="str">
        <f>"202620302516"</f>
        <v>202620302516</v>
      </c>
      <c r="D45" s="6">
        <v>72.9</v>
      </c>
      <c r="E45" s="5"/>
    </row>
    <row r="46" customHeight="1" spans="1:5">
      <c r="A46" s="5">
        <v>43</v>
      </c>
      <c r="B46" s="6" t="str">
        <f t="shared" si="12"/>
        <v>2026213</v>
      </c>
      <c r="C46" s="6" t="str">
        <f>"202620302502"</f>
        <v>202620302502</v>
      </c>
      <c r="D46" s="6">
        <v>72.6</v>
      </c>
      <c r="E46" s="5"/>
    </row>
    <row r="47" customHeight="1" spans="1:5">
      <c r="A47" s="5">
        <v>44</v>
      </c>
      <c r="B47" s="6" t="str">
        <f t="shared" ref="B47:B49" si="13">"2026214"</f>
        <v>2026214</v>
      </c>
      <c r="C47" s="6" t="str">
        <f>"202620302628"</f>
        <v>202620302628</v>
      </c>
      <c r="D47" s="6">
        <v>85.4</v>
      </c>
      <c r="E47" s="5"/>
    </row>
    <row r="48" customHeight="1" spans="1:5">
      <c r="A48" s="5">
        <v>45</v>
      </c>
      <c r="B48" s="6" t="str">
        <f t="shared" si="13"/>
        <v>2026214</v>
      </c>
      <c r="C48" s="6" t="str">
        <f>"202620302603"</f>
        <v>202620302603</v>
      </c>
      <c r="D48" s="6">
        <v>80.5</v>
      </c>
      <c r="E48" s="5"/>
    </row>
    <row r="49" customHeight="1" spans="1:5">
      <c r="A49" s="5">
        <v>46</v>
      </c>
      <c r="B49" s="6" t="str">
        <f t="shared" si="13"/>
        <v>2026214</v>
      </c>
      <c r="C49" s="6" t="str">
        <f>"202620302529"</f>
        <v>202620302529</v>
      </c>
      <c r="D49" s="6">
        <v>78.7</v>
      </c>
      <c r="E49" s="5"/>
    </row>
    <row r="50" customHeight="1" spans="1:5">
      <c r="A50" s="5">
        <v>47</v>
      </c>
      <c r="B50" s="6" t="str">
        <f t="shared" ref="B50:B52" si="14">"2026215"</f>
        <v>2026215</v>
      </c>
      <c r="C50" s="6" t="str">
        <f>"202620302806"</f>
        <v>202620302806</v>
      </c>
      <c r="D50" s="6">
        <v>85.7</v>
      </c>
      <c r="E50" s="5"/>
    </row>
    <row r="51" customHeight="1" spans="1:5">
      <c r="A51" s="5">
        <v>48</v>
      </c>
      <c r="B51" s="6" t="str">
        <f t="shared" si="14"/>
        <v>2026215</v>
      </c>
      <c r="C51" s="6" t="str">
        <f>"202620302723"</f>
        <v>202620302723</v>
      </c>
      <c r="D51" s="6">
        <v>83.6</v>
      </c>
      <c r="E51" s="5"/>
    </row>
    <row r="52" customHeight="1" spans="1:5">
      <c r="A52" s="5">
        <v>49</v>
      </c>
      <c r="B52" s="6" t="str">
        <f t="shared" si="14"/>
        <v>2026215</v>
      </c>
      <c r="C52" s="6" t="str">
        <f>"202620302726"</f>
        <v>202620302726</v>
      </c>
      <c r="D52" s="6">
        <v>81.5</v>
      </c>
      <c r="E52" s="5"/>
    </row>
    <row r="53" customHeight="1" spans="1:5">
      <c r="A53" s="5">
        <v>50</v>
      </c>
      <c r="B53" s="6" t="str">
        <f t="shared" ref="B53:B55" si="15">"2026216"</f>
        <v>2026216</v>
      </c>
      <c r="C53" s="6" t="str">
        <f>"202620302923"</f>
        <v>202620302923</v>
      </c>
      <c r="D53" s="6">
        <v>81</v>
      </c>
      <c r="E53" s="5"/>
    </row>
    <row r="54" customHeight="1" spans="1:5">
      <c r="A54" s="5">
        <v>51</v>
      </c>
      <c r="B54" s="6" t="str">
        <f t="shared" si="15"/>
        <v>2026216</v>
      </c>
      <c r="C54" s="6" t="str">
        <f>"202620303011"</f>
        <v>202620303011</v>
      </c>
      <c r="D54" s="6">
        <v>80.1</v>
      </c>
      <c r="E54" s="5"/>
    </row>
    <row r="55" customHeight="1" spans="1:5">
      <c r="A55" s="5">
        <v>52</v>
      </c>
      <c r="B55" s="6" t="str">
        <f t="shared" si="15"/>
        <v>2026216</v>
      </c>
      <c r="C55" s="6" t="str">
        <f>"202620302823"</f>
        <v>202620302823</v>
      </c>
      <c r="D55" s="6">
        <v>79.8</v>
      </c>
      <c r="E55" s="5"/>
    </row>
    <row r="56" customHeight="1" spans="1:5">
      <c r="A56" s="5">
        <v>53</v>
      </c>
      <c r="B56" s="6" t="str">
        <f t="shared" ref="B56:B58" si="16">"2026217"</f>
        <v>2026217</v>
      </c>
      <c r="C56" s="6" t="str">
        <f>"202620303125"</f>
        <v>202620303125</v>
      </c>
      <c r="D56" s="6">
        <v>85.4</v>
      </c>
      <c r="E56" s="5"/>
    </row>
    <row r="57" customHeight="1" spans="1:5">
      <c r="A57" s="5">
        <v>54</v>
      </c>
      <c r="B57" s="6" t="str">
        <f t="shared" si="16"/>
        <v>2026217</v>
      </c>
      <c r="C57" s="6" t="str">
        <f>"202620303022"</f>
        <v>202620303022</v>
      </c>
      <c r="D57" s="6">
        <v>80.8</v>
      </c>
      <c r="E57" s="5"/>
    </row>
    <row r="58" customHeight="1" spans="1:5">
      <c r="A58" s="5">
        <v>55</v>
      </c>
      <c r="B58" s="6" t="str">
        <f t="shared" si="16"/>
        <v>2026217</v>
      </c>
      <c r="C58" s="6" t="str">
        <f>"202620303203"</f>
        <v>202620303203</v>
      </c>
      <c r="D58" s="6">
        <v>77.9</v>
      </c>
      <c r="E58" s="5"/>
    </row>
    <row r="59" customHeight="1" spans="1:5">
      <c r="A59" s="5">
        <v>56</v>
      </c>
      <c r="B59" s="6" t="str">
        <f t="shared" ref="B59:B61" si="17">"2026218"</f>
        <v>2026218</v>
      </c>
      <c r="C59" s="6" t="str">
        <f>"202620303327"</f>
        <v>202620303327</v>
      </c>
      <c r="D59" s="6">
        <v>84.4</v>
      </c>
      <c r="E59" s="5"/>
    </row>
    <row r="60" customHeight="1" spans="1:5">
      <c r="A60" s="5">
        <v>57</v>
      </c>
      <c r="B60" s="6" t="str">
        <f t="shared" si="17"/>
        <v>2026218</v>
      </c>
      <c r="C60" s="6" t="str">
        <f>"202620303213"</f>
        <v>202620303213</v>
      </c>
      <c r="D60" s="6">
        <v>83.1</v>
      </c>
      <c r="E60" s="5"/>
    </row>
    <row r="61" customHeight="1" spans="1:5">
      <c r="A61" s="5">
        <v>58</v>
      </c>
      <c r="B61" s="6" t="str">
        <f t="shared" si="17"/>
        <v>2026218</v>
      </c>
      <c r="C61" s="6" t="str">
        <f>"202620303504"</f>
        <v>202620303504</v>
      </c>
      <c r="D61" s="6">
        <v>82.6</v>
      </c>
      <c r="E61" s="5"/>
    </row>
    <row r="62" customHeight="1" spans="1:5">
      <c r="A62" s="5">
        <v>59</v>
      </c>
      <c r="B62" s="6" t="str">
        <f t="shared" ref="B62:B64" si="18">"2026219"</f>
        <v>2026219</v>
      </c>
      <c r="C62" s="6" t="str">
        <f>"202620303527"</f>
        <v>202620303527</v>
      </c>
      <c r="D62" s="6">
        <v>80.4</v>
      </c>
      <c r="E62" s="5"/>
    </row>
    <row r="63" customHeight="1" spans="1:5">
      <c r="A63" s="5">
        <v>60</v>
      </c>
      <c r="B63" s="6" t="str">
        <f t="shared" si="18"/>
        <v>2026219</v>
      </c>
      <c r="C63" s="6" t="str">
        <f>"202620303602"</f>
        <v>202620303602</v>
      </c>
      <c r="D63" s="6">
        <v>73.8</v>
      </c>
      <c r="E63" s="5"/>
    </row>
    <row r="64" customHeight="1" spans="1:5">
      <c r="A64" s="5">
        <v>61</v>
      </c>
      <c r="B64" s="6" t="str">
        <f t="shared" si="18"/>
        <v>2026219</v>
      </c>
      <c r="C64" s="6" t="str">
        <f>"202620303521"</f>
        <v>202620303521</v>
      </c>
      <c r="D64" s="6">
        <v>71.1</v>
      </c>
      <c r="E64" s="5"/>
    </row>
    <row r="65" customHeight="1" spans="1:5">
      <c r="A65" s="5">
        <v>62</v>
      </c>
      <c r="B65" s="6" t="str">
        <f t="shared" ref="B65:B67" si="19">"2026220"</f>
        <v>2026220</v>
      </c>
      <c r="C65" s="6" t="str">
        <f>"202620303606"</f>
        <v>202620303606</v>
      </c>
      <c r="D65" s="6">
        <v>81.7</v>
      </c>
      <c r="E65" s="5"/>
    </row>
    <row r="66" customHeight="1" spans="1:5">
      <c r="A66" s="5">
        <v>63</v>
      </c>
      <c r="B66" s="6" t="str">
        <f t="shared" si="19"/>
        <v>2026220</v>
      </c>
      <c r="C66" s="6" t="str">
        <f>"202620303617"</f>
        <v>202620303617</v>
      </c>
      <c r="D66" s="6">
        <v>80.5</v>
      </c>
      <c r="E66" s="5"/>
    </row>
    <row r="67" customHeight="1" spans="1:5">
      <c r="A67" s="5">
        <v>64</v>
      </c>
      <c r="B67" s="6" t="str">
        <f t="shared" si="19"/>
        <v>2026220</v>
      </c>
      <c r="C67" s="6" t="str">
        <f>"202620303605"</f>
        <v>202620303605</v>
      </c>
      <c r="D67" s="6">
        <v>80.4</v>
      </c>
      <c r="E67" s="5"/>
    </row>
    <row r="68" customHeight="1" spans="1:5">
      <c r="A68" s="5">
        <v>65</v>
      </c>
      <c r="B68" s="6" t="str">
        <f t="shared" ref="B68:B70" si="20">"2026221"</f>
        <v>2026221</v>
      </c>
      <c r="C68" s="6" t="str">
        <f>"202620303913"</f>
        <v>202620303913</v>
      </c>
      <c r="D68" s="6">
        <v>87.6</v>
      </c>
      <c r="E68" s="5"/>
    </row>
    <row r="69" customHeight="1" spans="1:5">
      <c r="A69" s="5">
        <v>66</v>
      </c>
      <c r="B69" s="6" t="str">
        <f t="shared" si="20"/>
        <v>2026221</v>
      </c>
      <c r="C69" s="6" t="str">
        <f>"202620303727"</f>
        <v>202620303727</v>
      </c>
      <c r="D69" s="6">
        <v>80.6</v>
      </c>
      <c r="E69" s="5"/>
    </row>
    <row r="70" customHeight="1" spans="1:5">
      <c r="A70" s="5">
        <v>67</v>
      </c>
      <c r="B70" s="6" t="str">
        <f t="shared" si="20"/>
        <v>2026221</v>
      </c>
      <c r="C70" s="6" t="str">
        <f>"202620303917"</f>
        <v>202620303917</v>
      </c>
      <c r="D70" s="6">
        <v>78.4</v>
      </c>
      <c r="E70" s="5"/>
    </row>
    <row r="71" customHeight="1" spans="1:5">
      <c r="A71" s="5">
        <v>68</v>
      </c>
      <c r="B71" s="6" t="str">
        <f t="shared" ref="B71:B73" si="21">"2026222"</f>
        <v>2026222</v>
      </c>
      <c r="C71" s="6" t="str">
        <f>"202620303929"</f>
        <v>202620303929</v>
      </c>
      <c r="D71" s="6">
        <v>71.1</v>
      </c>
      <c r="E71" s="5"/>
    </row>
    <row r="72" customHeight="1" spans="1:5">
      <c r="A72" s="5">
        <v>69</v>
      </c>
      <c r="B72" s="6" t="str">
        <f t="shared" si="21"/>
        <v>2026222</v>
      </c>
      <c r="C72" s="6" t="str">
        <f>"202620303926"</f>
        <v>202620303926</v>
      </c>
      <c r="D72" s="6">
        <v>70</v>
      </c>
      <c r="E72" s="5"/>
    </row>
    <row r="73" customHeight="1" spans="1:5">
      <c r="A73" s="5">
        <v>70</v>
      </c>
      <c r="B73" s="6" t="str">
        <f t="shared" si="21"/>
        <v>2026222</v>
      </c>
      <c r="C73" s="6" t="str">
        <f>"202620303930"</f>
        <v>202620303930</v>
      </c>
      <c r="D73" s="6">
        <v>65</v>
      </c>
      <c r="E73" s="5"/>
    </row>
    <row r="74" customHeight="1" spans="1:5">
      <c r="A74" s="5">
        <v>71</v>
      </c>
      <c r="B74" s="6" t="str">
        <f t="shared" ref="B74:B76" si="22">"2026223"</f>
        <v>2026223</v>
      </c>
      <c r="C74" s="6" t="str">
        <f>"202620304004"</f>
        <v>202620304004</v>
      </c>
      <c r="D74" s="6">
        <v>84.1</v>
      </c>
      <c r="E74" s="5"/>
    </row>
    <row r="75" customHeight="1" spans="1:5">
      <c r="A75" s="5">
        <v>72</v>
      </c>
      <c r="B75" s="6" t="str">
        <f t="shared" si="22"/>
        <v>2026223</v>
      </c>
      <c r="C75" s="6" t="str">
        <f>"202620304013"</f>
        <v>202620304013</v>
      </c>
      <c r="D75" s="6">
        <v>83.9</v>
      </c>
      <c r="E75" s="5"/>
    </row>
    <row r="76" customHeight="1" spans="1:5">
      <c r="A76" s="5">
        <v>73</v>
      </c>
      <c r="B76" s="6" t="str">
        <f t="shared" si="22"/>
        <v>2026223</v>
      </c>
      <c r="C76" s="6" t="str">
        <f>"202620304021"</f>
        <v>202620304021</v>
      </c>
      <c r="D76" s="6">
        <v>82.1</v>
      </c>
      <c r="E76" s="5"/>
    </row>
    <row r="77" customHeight="1" spans="1:5">
      <c r="A77" s="5">
        <v>74</v>
      </c>
      <c r="B77" s="6" t="str">
        <f t="shared" ref="B77:B79" si="23">"2026224"</f>
        <v>2026224</v>
      </c>
      <c r="C77" s="6" t="str">
        <f>"202620304203"</f>
        <v>202620304203</v>
      </c>
      <c r="D77" s="6">
        <v>79.4</v>
      </c>
      <c r="E77" s="5"/>
    </row>
    <row r="78" customHeight="1" spans="1:5">
      <c r="A78" s="5">
        <v>75</v>
      </c>
      <c r="B78" s="6" t="str">
        <f t="shared" si="23"/>
        <v>2026224</v>
      </c>
      <c r="C78" s="6" t="str">
        <f>"202620304205"</f>
        <v>202620304205</v>
      </c>
      <c r="D78" s="6">
        <v>79.4</v>
      </c>
      <c r="E78" s="5"/>
    </row>
    <row r="79" customHeight="1" spans="1:5">
      <c r="A79" s="5">
        <v>76</v>
      </c>
      <c r="B79" s="6" t="str">
        <f t="shared" si="23"/>
        <v>2026224</v>
      </c>
      <c r="C79" s="6" t="str">
        <f>"202620304127"</f>
        <v>202620304127</v>
      </c>
      <c r="D79" s="6">
        <v>77</v>
      </c>
      <c r="E79" s="5"/>
    </row>
    <row r="80" customHeight="1" spans="1:5">
      <c r="A80" s="5">
        <v>77</v>
      </c>
      <c r="B80" s="6" t="str">
        <f t="shared" ref="B80:B82" si="24">"2026225"</f>
        <v>2026225</v>
      </c>
      <c r="C80" s="6" t="str">
        <f>"202620304229"</f>
        <v>202620304229</v>
      </c>
      <c r="D80" s="6">
        <v>80.7</v>
      </c>
      <c r="E80" s="5"/>
    </row>
    <row r="81" customHeight="1" spans="1:5">
      <c r="A81" s="5">
        <v>78</v>
      </c>
      <c r="B81" s="6" t="str">
        <f t="shared" si="24"/>
        <v>2026225</v>
      </c>
      <c r="C81" s="6" t="str">
        <f>"202620304306"</f>
        <v>202620304306</v>
      </c>
      <c r="D81" s="6">
        <v>78.6</v>
      </c>
      <c r="E81" s="5"/>
    </row>
    <row r="82" customHeight="1" spans="1:5">
      <c r="A82" s="5">
        <v>79</v>
      </c>
      <c r="B82" s="6" t="str">
        <f t="shared" si="24"/>
        <v>2026225</v>
      </c>
      <c r="C82" s="6" t="str">
        <f>"202620304220"</f>
        <v>202620304220</v>
      </c>
      <c r="D82" s="6">
        <v>76.8</v>
      </c>
      <c r="E82" s="5"/>
    </row>
    <row r="83" customHeight="1" spans="1:5">
      <c r="A83" s="5">
        <v>80</v>
      </c>
      <c r="B83" s="6" t="str">
        <f t="shared" ref="B83:B85" si="25">"2026226"</f>
        <v>2026226</v>
      </c>
      <c r="C83" s="6" t="str">
        <f>"202620304321"</f>
        <v>202620304321</v>
      </c>
      <c r="D83" s="6">
        <v>80</v>
      </c>
      <c r="E83" s="5"/>
    </row>
    <row r="84" customHeight="1" spans="1:5">
      <c r="A84" s="5">
        <v>81</v>
      </c>
      <c r="B84" s="6" t="str">
        <f t="shared" si="25"/>
        <v>2026226</v>
      </c>
      <c r="C84" s="6" t="str">
        <f>"202620304330"</f>
        <v>202620304330</v>
      </c>
      <c r="D84" s="6">
        <v>71.8</v>
      </c>
      <c r="E84" s="5"/>
    </row>
    <row r="85" customHeight="1" spans="1:5">
      <c r="A85" s="5">
        <v>82</v>
      </c>
      <c r="B85" s="6" t="str">
        <f t="shared" si="25"/>
        <v>2026226</v>
      </c>
      <c r="C85" s="6" t="str">
        <f>"202620304325"</f>
        <v>202620304325</v>
      </c>
      <c r="D85" s="6">
        <v>70</v>
      </c>
      <c r="E85" s="5"/>
    </row>
    <row r="86" customHeight="1" spans="1:5">
      <c r="A86" s="5">
        <v>83</v>
      </c>
      <c r="B86" s="6" t="str">
        <f t="shared" ref="B86:B88" si="26">"2026227"</f>
        <v>2026227</v>
      </c>
      <c r="C86" s="6" t="str">
        <f>"202620304421"</f>
        <v>202620304421</v>
      </c>
      <c r="D86" s="6">
        <v>81.5</v>
      </c>
      <c r="E86" s="5"/>
    </row>
    <row r="87" customHeight="1" spans="1:5">
      <c r="A87" s="5">
        <v>84</v>
      </c>
      <c r="B87" s="6" t="str">
        <f t="shared" si="26"/>
        <v>2026227</v>
      </c>
      <c r="C87" s="6" t="str">
        <f>"202620304416"</f>
        <v>202620304416</v>
      </c>
      <c r="D87" s="6">
        <v>80.5</v>
      </c>
      <c r="E87" s="5"/>
    </row>
    <row r="88" customHeight="1" spans="1:5">
      <c r="A88" s="5">
        <v>85</v>
      </c>
      <c r="B88" s="6" t="str">
        <f t="shared" si="26"/>
        <v>2026227</v>
      </c>
      <c r="C88" s="6" t="str">
        <f>"202620304422"</f>
        <v>202620304422</v>
      </c>
      <c r="D88" s="6">
        <v>79.8</v>
      </c>
      <c r="E88" s="5"/>
    </row>
    <row r="89" customHeight="1" spans="1:5">
      <c r="A89" s="5">
        <v>86</v>
      </c>
      <c r="B89" s="6" t="str">
        <f t="shared" ref="B89:B91" si="27">"2026228"</f>
        <v>2026228</v>
      </c>
      <c r="C89" s="6" t="str">
        <f>"202620304525"</f>
        <v>202620304525</v>
      </c>
      <c r="D89" s="6">
        <v>79.1</v>
      </c>
      <c r="E89" s="5"/>
    </row>
    <row r="90" customHeight="1" spans="1:5">
      <c r="A90" s="5">
        <v>87</v>
      </c>
      <c r="B90" s="6" t="str">
        <f t="shared" si="27"/>
        <v>2026228</v>
      </c>
      <c r="C90" s="6" t="str">
        <f>"202620304505"</f>
        <v>202620304505</v>
      </c>
      <c r="D90" s="6">
        <v>77.7</v>
      </c>
      <c r="E90" s="5"/>
    </row>
    <row r="91" customHeight="1" spans="1:5">
      <c r="A91" s="5">
        <v>88</v>
      </c>
      <c r="B91" s="6" t="str">
        <f t="shared" si="27"/>
        <v>2026228</v>
      </c>
      <c r="C91" s="6" t="str">
        <f>"202620304511"</f>
        <v>202620304511</v>
      </c>
      <c r="D91" s="6">
        <v>77.3</v>
      </c>
      <c r="E91" s="5"/>
    </row>
    <row r="92" customHeight="1" spans="1:5">
      <c r="A92" s="5">
        <v>89</v>
      </c>
      <c r="B92" s="6" t="str">
        <f t="shared" ref="B92:B94" si="28">"2026229"</f>
        <v>2026229</v>
      </c>
      <c r="C92" s="6" t="str">
        <f>"202620304703"</f>
        <v>202620304703</v>
      </c>
      <c r="D92" s="6">
        <v>77.9</v>
      </c>
      <c r="E92" s="5"/>
    </row>
    <row r="93" customHeight="1" spans="1:5">
      <c r="A93" s="5">
        <v>90</v>
      </c>
      <c r="B93" s="6" t="str">
        <f t="shared" si="28"/>
        <v>2026229</v>
      </c>
      <c r="C93" s="6" t="str">
        <f>"202620304615"</f>
        <v>202620304615</v>
      </c>
      <c r="D93" s="6">
        <v>75.2</v>
      </c>
      <c r="E93" s="5"/>
    </row>
    <row r="94" customHeight="1" spans="1:5">
      <c r="A94" s="5">
        <v>91</v>
      </c>
      <c r="B94" s="6" t="str">
        <f t="shared" si="28"/>
        <v>2026229</v>
      </c>
      <c r="C94" s="6" t="str">
        <f>"202620304624"</f>
        <v>202620304624</v>
      </c>
      <c r="D94" s="6">
        <v>73.1</v>
      </c>
      <c r="E94" s="5"/>
    </row>
    <row r="95" customHeight="1" spans="1:5">
      <c r="A95" s="5">
        <v>92</v>
      </c>
      <c r="B95" s="6" t="str">
        <f t="shared" ref="B95:B100" si="29">"2026230"</f>
        <v>2026230</v>
      </c>
      <c r="C95" s="6" t="str">
        <f>"202620304824"</f>
        <v>202620304824</v>
      </c>
      <c r="D95" s="6">
        <v>88.3</v>
      </c>
      <c r="E95" s="5"/>
    </row>
    <row r="96" customHeight="1" spans="1:5">
      <c r="A96" s="5">
        <v>93</v>
      </c>
      <c r="B96" s="6" t="str">
        <f t="shared" si="29"/>
        <v>2026230</v>
      </c>
      <c r="C96" s="6" t="str">
        <f>"202620304814"</f>
        <v>202620304814</v>
      </c>
      <c r="D96" s="6">
        <v>82.1</v>
      </c>
      <c r="E96" s="5"/>
    </row>
    <row r="97" customHeight="1" spans="1:5">
      <c r="A97" s="5">
        <v>94</v>
      </c>
      <c r="B97" s="6" t="str">
        <f t="shared" si="29"/>
        <v>2026230</v>
      </c>
      <c r="C97" s="6" t="str">
        <f>"202620304906"</f>
        <v>202620304906</v>
      </c>
      <c r="D97" s="6">
        <v>80.8</v>
      </c>
      <c r="E97" s="5"/>
    </row>
    <row r="98" customHeight="1" spans="1:5">
      <c r="A98" s="5">
        <v>95</v>
      </c>
      <c r="B98" s="6" t="str">
        <f t="shared" si="29"/>
        <v>2026230</v>
      </c>
      <c r="C98" s="6" t="str">
        <f>"202620304821"</f>
        <v>202620304821</v>
      </c>
      <c r="D98" s="6">
        <v>80.7</v>
      </c>
      <c r="E98" s="5"/>
    </row>
    <row r="99" customHeight="1" spans="1:5">
      <c r="A99" s="5">
        <v>96</v>
      </c>
      <c r="B99" s="6" t="str">
        <f t="shared" si="29"/>
        <v>2026230</v>
      </c>
      <c r="C99" s="6" t="str">
        <f>"202620304904"</f>
        <v>202620304904</v>
      </c>
      <c r="D99" s="6">
        <v>79.1</v>
      </c>
      <c r="E99" s="5"/>
    </row>
    <row r="100" customHeight="1" spans="1:5">
      <c r="A100" s="5">
        <v>97</v>
      </c>
      <c r="B100" s="6" t="str">
        <f t="shared" si="29"/>
        <v>2026230</v>
      </c>
      <c r="C100" s="6" t="str">
        <f>"202620304804"</f>
        <v>202620304804</v>
      </c>
      <c r="D100" s="6">
        <v>78.9</v>
      </c>
      <c r="E100" s="5"/>
    </row>
    <row r="101" customHeight="1" spans="1:5">
      <c r="A101" s="5">
        <v>98</v>
      </c>
      <c r="B101" s="6" t="str">
        <f t="shared" ref="B101:B103" si="30">"2026231"</f>
        <v>2026231</v>
      </c>
      <c r="C101" s="6" t="str">
        <f>"202620305006"</f>
        <v>202620305006</v>
      </c>
      <c r="D101" s="6">
        <v>83.8</v>
      </c>
      <c r="E101" s="5"/>
    </row>
    <row r="102" customHeight="1" spans="1:5">
      <c r="A102" s="5">
        <v>99</v>
      </c>
      <c r="B102" s="6" t="str">
        <f t="shared" si="30"/>
        <v>2026231</v>
      </c>
      <c r="C102" s="6" t="str">
        <f>"202620304929"</f>
        <v>202620304929</v>
      </c>
      <c r="D102" s="6">
        <v>81.4</v>
      </c>
      <c r="E102" s="5"/>
    </row>
    <row r="103" customHeight="1" spans="1:5">
      <c r="A103" s="5">
        <v>100</v>
      </c>
      <c r="B103" s="6" t="str">
        <f t="shared" si="30"/>
        <v>2026231</v>
      </c>
      <c r="C103" s="6" t="str">
        <f>"202620305003"</f>
        <v>202620305003</v>
      </c>
      <c r="D103" s="6">
        <v>79</v>
      </c>
      <c r="E103" s="5"/>
    </row>
    <row r="104" customHeight="1" spans="1:5">
      <c r="A104" s="5">
        <v>101</v>
      </c>
      <c r="B104" s="6" t="str">
        <f t="shared" ref="B104:B106" si="31">"2026232"</f>
        <v>2026232</v>
      </c>
      <c r="C104" s="6" t="str">
        <f>"202620305115"</f>
        <v>202620305115</v>
      </c>
      <c r="D104" s="6">
        <v>80.2</v>
      </c>
      <c r="E104" s="5"/>
    </row>
    <row r="105" customHeight="1" spans="1:5">
      <c r="A105" s="5">
        <v>102</v>
      </c>
      <c r="B105" s="6" t="str">
        <f t="shared" si="31"/>
        <v>2026232</v>
      </c>
      <c r="C105" s="6" t="str">
        <f>"202620305026"</f>
        <v>202620305026</v>
      </c>
      <c r="D105" s="6">
        <v>80</v>
      </c>
      <c r="E105" s="5"/>
    </row>
    <row r="106" customHeight="1" spans="1:5">
      <c r="A106" s="5">
        <v>103</v>
      </c>
      <c r="B106" s="6" t="str">
        <f t="shared" si="31"/>
        <v>2026232</v>
      </c>
      <c r="C106" s="6" t="str">
        <f>"202620305023"</f>
        <v>202620305023</v>
      </c>
      <c r="D106" s="6">
        <v>78.5</v>
      </c>
      <c r="E106" s="5"/>
    </row>
    <row r="107" customHeight="1" spans="1:5">
      <c r="A107" s="5">
        <v>104</v>
      </c>
      <c r="B107" s="6" t="str">
        <f t="shared" ref="B107:B109" si="32">"2026233"</f>
        <v>2026233</v>
      </c>
      <c r="C107" s="6" t="str">
        <f>"202620305211"</f>
        <v>202620305211</v>
      </c>
      <c r="D107" s="6">
        <v>77.8</v>
      </c>
      <c r="E107" s="5"/>
    </row>
    <row r="108" customHeight="1" spans="1:5">
      <c r="A108" s="5">
        <v>105</v>
      </c>
      <c r="B108" s="6" t="str">
        <f t="shared" si="32"/>
        <v>2026233</v>
      </c>
      <c r="C108" s="6" t="str">
        <f>"202620305126"</f>
        <v>202620305126</v>
      </c>
      <c r="D108" s="6">
        <v>75.5</v>
      </c>
      <c r="E108" s="5"/>
    </row>
    <row r="109" customHeight="1" spans="1:5">
      <c r="A109" s="5">
        <v>106</v>
      </c>
      <c r="B109" s="6" t="str">
        <f t="shared" si="32"/>
        <v>2026233</v>
      </c>
      <c r="C109" s="6" t="str">
        <f>"202620305121"</f>
        <v>202620305121</v>
      </c>
      <c r="D109" s="6">
        <v>74.6</v>
      </c>
      <c r="E109" s="5"/>
    </row>
    <row r="110" customHeight="1" spans="1:5">
      <c r="A110" s="5">
        <v>107</v>
      </c>
      <c r="B110" s="6" t="str">
        <f t="shared" ref="B110:B112" si="33">"2026234"</f>
        <v>2026234</v>
      </c>
      <c r="C110" s="6" t="str">
        <f>"202620305226"</f>
        <v>202620305226</v>
      </c>
      <c r="D110" s="6">
        <v>81.7</v>
      </c>
      <c r="E110" s="5"/>
    </row>
    <row r="111" customHeight="1" spans="1:5">
      <c r="A111" s="5">
        <v>108</v>
      </c>
      <c r="B111" s="6" t="str">
        <f t="shared" si="33"/>
        <v>2026234</v>
      </c>
      <c r="C111" s="6" t="str">
        <f>"202620305228"</f>
        <v>202620305228</v>
      </c>
      <c r="D111" s="6">
        <v>75.7</v>
      </c>
      <c r="E111" s="5"/>
    </row>
    <row r="112" customHeight="1" spans="1:5">
      <c r="A112" s="5">
        <v>109</v>
      </c>
      <c r="B112" s="6" t="str">
        <f t="shared" si="33"/>
        <v>2026234</v>
      </c>
      <c r="C112" s="6" t="str">
        <f>"202620305305"</f>
        <v>202620305305</v>
      </c>
      <c r="D112" s="6">
        <v>73.1</v>
      </c>
      <c r="E112" s="5"/>
    </row>
    <row r="113" customHeight="1" spans="1:5">
      <c r="A113" s="5">
        <v>110</v>
      </c>
      <c r="B113" s="6" t="str">
        <f t="shared" ref="B113:B115" si="34">"2026235"</f>
        <v>2026235</v>
      </c>
      <c r="C113" s="6" t="str">
        <f>"202620305409"</f>
        <v>202620305409</v>
      </c>
      <c r="D113" s="6">
        <v>78.2</v>
      </c>
      <c r="E113" s="5"/>
    </row>
    <row r="114" customHeight="1" spans="1:5">
      <c r="A114" s="5">
        <v>111</v>
      </c>
      <c r="B114" s="6" t="str">
        <f t="shared" si="34"/>
        <v>2026235</v>
      </c>
      <c r="C114" s="6" t="str">
        <f>"202620305323"</f>
        <v>202620305323</v>
      </c>
      <c r="D114" s="6">
        <v>76.3</v>
      </c>
      <c r="E114" s="5"/>
    </row>
    <row r="115" customHeight="1" spans="1:5">
      <c r="A115" s="5">
        <v>112</v>
      </c>
      <c r="B115" s="6" t="str">
        <f t="shared" si="34"/>
        <v>2026235</v>
      </c>
      <c r="C115" s="6" t="str">
        <f>"202620305407"</f>
        <v>202620305407</v>
      </c>
      <c r="D115" s="6">
        <v>75.2</v>
      </c>
      <c r="E115" s="5"/>
    </row>
    <row r="116" customHeight="1" spans="1:5">
      <c r="A116" s="5">
        <v>113</v>
      </c>
      <c r="B116" s="6" t="str">
        <f t="shared" ref="B116:B118" si="35">"2026236"</f>
        <v>2026236</v>
      </c>
      <c r="C116" s="6" t="str">
        <f>"202620305505"</f>
        <v>202620305505</v>
      </c>
      <c r="D116" s="6">
        <v>80.2</v>
      </c>
      <c r="E116" s="5"/>
    </row>
    <row r="117" customHeight="1" spans="1:5">
      <c r="A117" s="5">
        <v>114</v>
      </c>
      <c r="B117" s="6" t="str">
        <f t="shared" si="35"/>
        <v>2026236</v>
      </c>
      <c r="C117" s="6" t="str">
        <f>"202620305514"</f>
        <v>202620305514</v>
      </c>
      <c r="D117" s="6">
        <v>74.7</v>
      </c>
      <c r="E117" s="5"/>
    </row>
    <row r="118" customHeight="1" spans="1:5">
      <c r="A118" s="5">
        <v>115</v>
      </c>
      <c r="B118" s="6" t="str">
        <f t="shared" si="35"/>
        <v>2026236</v>
      </c>
      <c r="C118" s="6" t="str">
        <f>"202620305424"</f>
        <v>202620305424</v>
      </c>
      <c r="D118" s="6">
        <v>73.3</v>
      </c>
      <c r="E118" s="5"/>
    </row>
    <row r="119" customHeight="1" spans="1:5">
      <c r="A119" s="5">
        <v>116</v>
      </c>
      <c r="B119" s="6" t="str">
        <f t="shared" ref="B119:B121" si="36">"2026237"</f>
        <v>2026237</v>
      </c>
      <c r="C119" s="6" t="str">
        <f>"202620305518"</f>
        <v>202620305518</v>
      </c>
      <c r="D119" s="6">
        <v>78.2</v>
      </c>
      <c r="E119" s="5"/>
    </row>
    <row r="120" customHeight="1" spans="1:5">
      <c r="A120" s="5">
        <v>117</v>
      </c>
      <c r="B120" s="6" t="str">
        <f t="shared" si="36"/>
        <v>2026237</v>
      </c>
      <c r="C120" s="6" t="str">
        <f>"202620305604"</f>
        <v>202620305604</v>
      </c>
      <c r="D120" s="6">
        <v>78</v>
      </c>
      <c r="E120" s="5"/>
    </row>
    <row r="121" customHeight="1" spans="1:5">
      <c r="A121" s="5">
        <v>118</v>
      </c>
      <c r="B121" s="6" t="str">
        <f t="shared" si="36"/>
        <v>2026237</v>
      </c>
      <c r="C121" s="6" t="str">
        <f>"202620305519"</f>
        <v>202620305519</v>
      </c>
      <c r="D121" s="6">
        <v>75.7</v>
      </c>
      <c r="E121" s="5"/>
    </row>
    <row r="122" customHeight="1" spans="1:5">
      <c r="A122" s="5">
        <v>119</v>
      </c>
      <c r="B122" s="6" t="str">
        <f t="shared" ref="B122:B127" si="37">"2026238"</f>
        <v>2026238</v>
      </c>
      <c r="C122" s="6" t="str">
        <f>"202620305621"</f>
        <v>202620305621</v>
      </c>
      <c r="D122" s="6">
        <v>78.6</v>
      </c>
      <c r="E122" s="5"/>
    </row>
    <row r="123" customHeight="1" spans="1:5">
      <c r="A123" s="5">
        <v>120</v>
      </c>
      <c r="B123" s="6" t="str">
        <f t="shared" si="37"/>
        <v>2026238</v>
      </c>
      <c r="C123" s="6" t="str">
        <f>"202620305619"</f>
        <v>202620305619</v>
      </c>
      <c r="D123" s="6">
        <v>78.2</v>
      </c>
      <c r="E123" s="5"/>
    </row>
    <row r="124" customHeight="1" spans="1:5">
      <c r="A124" s="5">
        <v>121</v>
      </c>
      <c r="B124" s="6" t="str">
        <f t="shared" si="37"/>
        <v>2026238</v>
      </c>
      <c r="C124" s="6" t="str">
        <f>"202620305627"</f>
        <v>202620305627</v>
      </c>
      <c r="D124" s="6">
        <v>77</v>
      </c>
      <c r="E124" s="5"/>
    </row>
    <row r="125" customHeight="1" spans="1:5">
      <c r="A125" s="5">
        <v>122</v>
      </c>
      <c r="B125" s="6" t="str">
        <f t="shared" si="37"/>
        <v>2026238</v>
      </c>
      <c r="C125" s="6" t="str">
        <f>"202620305707"</f>
        <v>202620305707</v>
      </c>
      <c r="D125" s="6">
        <v>76.7</v>
      </c>
      <c r="E125" s="5"/>
    </row>
    <row r="126" customHeight="1" spans="1:5">
      <c r="A126" s="5">
        <v>123</v>
      </c>
      <c r="B126" s="6" t="str">
        <f t="shared" si="37"/>
        <v>2026238</v>
      </c>
      <c r="C126" s="6" t="str">
        <f>"202620305624"</f>
        <v>202620305624</v>
      </c>
      <c r="D126" s="6">
        <v>73.5</v>
      </c>
      <c r="E126" s="5"/>
    </row>
    <row r="127" customHeight="1" spans="1:5">
      <c r="A127" s="5">
        <v>124</v>
      </c>
      <c r="B127" s="6" t="str">
        <f t="shared" si="37"/>
        <v>2026238</v>
      </c>
      <c r="C127" s="6" t="str">
        <f>"202620305701"</f>
        <v>202620305701</v>
      </c>
      <c r="D127" s="6">
        <v>70.1</v>
      </c>
      <c r="E127" s="5"/>
    </row>
    <row r="128" customHeight="1" spans="1:5">
      <c r="A128" s="5">
        <v>125</v>
      </c>
      <c r="B128" s="6" t="str">
        <f t="shared" ref="B128:B130" si="38">"2026239"</f>
        <v>2026239</v>
      </c>
      <c r="C128" s="6" t="str">
        <f>"202620305812"</f>
        <v>202620305812</v>
      </c>
      <c r="D128" s="6">
        <v>84.3</v>
      </c>
      <c r="E128" s="5"/>
    </row>
    <row r="129" customHeight="1" spans="1:5">
      <c r="A129" s="5">
        <v>126</v>
      </c>
      <c r="B129" s="6" t="str">
        <f t="shared" si="38"/>
        <v>2026239</v>
      </c>
      <c r="C129" s="6" t="str">
        <f>"202620305817"</f>
        <v>202620305817</v>
      </c>
      <c r="D129" s="6">
        <v>84.3</v>
      </c>
      <c r="E129" s="5"/>
    </row>
    <row r="130" customHeight="1" spans="1:5">
      <c r="A130" s="5">
        <v>127</v>
      </c>
      <c r="B130" s="6" t="str">
        <f t="shared" si="38"/>
        <v>2026239</v>
      </c>
      <c r="C130" s="6" t="str">
        <f>"202620305818"</f>
        <v>202620305818</v>
      </c>
      <c r="D130" s="6">
        <v>82.4</v>
      </c>
      <c r="E130" s="5"/>
    </row>
    <row r="131" customHeight="1" spans="1:5">
      <c r="A131" s="5">
        <v>128</v>
      </c>
      <c r="B131" s="6" t="str">
        <f t="shared" ref="B131:B133" si="39">"2026240"</f>
        <v>2026240</v>
      </c>
      <c r="C131" s="6" t="str">
        <f>"202620305912"</f>
        <v>202620305912</v>
      </c>
      <c r="D131" s="6">
        <v>84.3</v>
      </c>
      <c r="E131" s="5"/>
    </row>
    <row r="132" customHeight="1" spans="1:5">
      <c r="A132" s="5">
        <v>129</v>
      </c>
      <c r="B132" s="6" t="str">
        <f t="shared" si="39"/>
        <v>2026240</v>
      </c>
      <c r="C132" s="6" t="str">
        <f>"202620305830"</f>
        <v>202620305830</v>
      </c>
      <c r="D132" s="6">
        <v>83.9</v>
      </c>
      <c r="E132" s="5"/>
    </row>
    <row r="133" customHeight="1" spans="1:5">
      <c r="A133" s="5">
        <v>130</v>
      </c>
      <c r="B133" s="6" t="str">
        <f t="shared" si="39"/>
        <v>2026240</v>
      </c>
      <c r="C133" s="6" t="str">
        <f>"202620305906"</f>
        <v>202620305906</v>
      </c>
      <c r="D133" s="6">
        <v>82.8</v>
      </c>
      <c r="E133" s="5"/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WPS_330551400</cp:lastModifiedBy>
  <dcterms:created xsi:type="dcterms:W3CDTF">2026-05-20T07:36:20Z</dcterms:created>
  <dcterms:modified xsi:type="dcterms:W3CDTF">2026-05-20T07:39:11Z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459AAAC1EC6C4FC6BA86EDC37F4F8370_11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